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4.9.2023\2025\KC Raca RP\EXP 18.3.2025\EXP\ÚPRAVA 25.3.2025\EDIT\"/>
    </mc:Choice>
  </mc:AlternateContent>
  <xr:revisionPtr revIDLastSave="0" documentId="13_ncr:1_{81D5A219-1D2C-461F-BC23-DE27DF21A6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zpoče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5" l="1"/>
  <c r="G65" i="5"/>
  <c r="G43" i="5"/>
  <c r="G42" i="5"/>
  <c r="G5" i="5"/>
  <c r="G64" i="5"/>
  <c r="G63" i="5"/>
  <c r="G62" i="5"/>
  <c r="G61" i="5"/>
  <c r="G60" i="5"/>
  <c r="G59" i="5"/>
  <c r="G58" i="5"/>
  <c r="G57" i="5"/>
  <c r="G41" i="5"/>
  <c r="G40" i="5"/>
  <c r="G39" i="5"/>
  <c r="G38" i="5"/>
  <c r="G37" i="5"/>
  <c r="G36" i="5"/>
  <c r="G35" i="5"/>
  <c r="G34" i="5"/>
  <c r="G33" i="5"/>
  <c r="G78" i="5"/>
  <c r="G77" i="5"/>
  <c r="G76" i="5"/>
  <c r="G75" i="5"/>
  <c r="G74" i="5"/>
  <c r="G73" i="5"/>
  <c r="G72" i="5"/>
  <c r="G56" i="5" l="1"/>
  <c r="G55" i="5"/>
  <c r="G54" i="5"/>
  <c r="G53" i="5"/>
  <c r="G52" i="5"/>
  <c r="G51" i="5"/>
  <c r="G50" i="5"/>
  <c r="G49" i="5"/>
  <c r="G48" i="5"/>
  <c r="G47" i="5"/>
  <c r="G46" i="5"/>
  <c r="G45" i="5"/>
  <c r="G70" i="5"/>
  <c r="G69" i="5"/>
  <c r="G68" i="5"/>
  <c r="G32" i="5"/>
  <c r="G31" i="5"/>
  <c r="G30" i="5"/>
  <c r="G29" i="5"/>
  <c r="G28" i="5"/>
  <c r="G27" i="5"/>
  <c r="G26" i="5" l="1"/>
  <c r="G25" i="5"/>
  <c r="G24" i="5"/>
  <c r="G23" i="5"/>
  <c r="G22" i="5"/>
  <c r="G21" i="5"/>
  <c r="G20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4" i="5" l="1"/>
  <c r="F80" i="5" l="1"/>
  <c r="F81" i="5" s="1"/>
  <c r="F83" i="5" l="1"/>
  <c r="F82" i="5"/>
  <c r="F85" i="5"/>
  <c r="F86" i="5" l="1"/>
</calcChain>
</file>

<file path=xl/sharedStrings.xml><?xml version="1.0" encoding="utf-8"?>
<sst xmlns="http://schemas.openxmlformats.org/spreadsheetml/2006/main" count="200" uniqueCount="112">
  <si>
    <t>1.01.</t>
  </si>
  <si>
    <t>ks</t>
  </si>
  <si>
    <t>1.02.</t>
  </si>
  <si>
    <t>1.03.</t>
  </si>
  <si>
    <t>1.04.</t>
  </si>
  <si>
    <t>1.05.</t>
  </si>
  <si>
    <t>m2</t>
  </si>
  <si>
    <t>2.01.</t>
  </si>
  <si>
    <t>2.02.</t>
  </si>
  <si>
    <t>2.03.</t>
  </si>
  <si>
    <t>3.01.</t>
  </si>
  <si>
    <t>3.02.</t>
  </si>
  <si>
    <t>4.01.</t>
  </si>
  <si>
    <t>4.02.</t>
  </si>
  <si>
    <t>4.03.</t>
  </si>
  <si>
    <t>bm</t>
  </si>
  <si>
    <t>Jednotková cena</t>
  </si>
  <si>
    <t>Spolu za dodávku</t>
  </si>
  <si>
    <t>Spolu za montáž</t>
  </si>
  <si>
    <t>Zaregulovanie a skúšky</t>
  </si>
  <si>
    <t>Ostatný montážny a spojovací materiál</t>
  </si>
  <si>
    <t>Spolu za dodávku a montáž</t>
  </si>
  <si>
    <t>Pozn.:</t>
  </si>
  <si>
    <t>1.08.</t>
  </si>
  <si>
    <t xml:space="preserve"> - uvedené ceny sú cenníkové</t>
  </si>
  <si>
    <t xml:space="preserve"> - uvedené ceny sú v €, bez DPH</t>
  </si>
  <si>
    <t>Cena celkom</t>
  </si>
  <si>
    <t>Popis položky</t>
  </si>
  <si>
    <t>množstvo</t>
  </si>
  <si>
    <t>merná jednotka</t>
  </si>
  <si>
    <t>kód položky</t>
  </si>
  <si>
    <t>číslo položky</t>
  </si>
  <si>
    <t>1.09.</t>
  </si>
  <si>
    <t>Vzduchotechnické spiro potrubie sk.1, do obvodu 100/30% vrátane montážneho, spojovacieho, tesniaceho materiálu a materiálu na závesy a tvarovky</t>
  </si>
  <si>
    <t>Vzduchotechnické spiro potrubie sk.1, do obvodu 80/30% vrátane montážneho, spojovacieho, tesniaceho materiálu a materiálu na závesy a tvarovky</t>
  </si>
  <si>
    <t xml:space="preserve">Rozpočet </t>
  </si>
  <si>
    <t>Vzduchotechnické spiro potrubie sk.1, do obvodu 125/30% vrátane montážneho, spojovacieho, tesniaceho materiálu a materiálu na závesy a tvarovky</t>
  </si>
  <si>
    <t>3.02c.</t>
  </si>
  <si>
    <t>Doprava, transport, zdvíhacie mechanizmy</t>
  </si>
  <si>
    <t>3.02a.</t>
  </si>
  <si>
    <t>3.02b.</t>
  </si>
  <si>
    <t>3.02d.</t>
  </si>
  <si>
    <t>3.03.</t>
  </si>
  <si>
    <t>1.03a.</t>
  </si>
  <si>
    <t>1.05a.</t>
  </si>
  <si>
    <t>1.06.</t>
  </si>
  <si>
    <t>1.07.</t>
  </si>
  <si>
    <t>Zariadenie č.1 – Vetranie hygienických priestorov a skladov</t>
  </si>
  <si>
    <t>1.02a.</t>
  </si>
  <si>
    <t>1.04a.</t>
  </si>
  <si>
    <t>1.05b.</t>
  </si>
  <si>
    <t>Zariadenie č.4 – Vetranie výťahovej šachty</t>
  </si>
  <si>
    <t>Vzduchotechnické spiro potrubie sk.1, do obvodu 225/30% vrátane montážneho, spojovacieho, tesniaceho materiálu a materiálu na závesy a tvarovky</t>
  </si>
  <si>
    <t>Zariadenie č.2 – Chladenie priestorov na 1.NP</t>
  </si>
  <si>
    <t>2.02a.</t>
  </si>
  <si>
    <t>2.02b.</t>
  </si>
  <si>
    <t>2.02c.</t>
  </si>
  <si>
    <t>2.02d.</t>
  </si>
  <si>
    <t>2.02e.</t>
  </si>
  <si>
    <t>Príslušenstvo: Dekoračný panel KPA-03E</t>
  </si>
  <si>
    <t>Príslušenstvo: Nástenný ovládač ENKO Kaysun KCT-04 SR</t>
  </si>
  <si>
    <t>Refnet KCMI 112</t>
  </si>
  <si>
    <t>Refnet KCMI 212</t>
  </si>
  <si>
    <t>Refnet KCMI 312</t>
  </si>
  <si>
    <t>Izolované Cu potrubie + info kábel, d 6,35mm</t>
  </si>
  <si>
    <t>Izolované Cu potrubie + info kábel, d 9,53mm</t>
  </si>
  <si>
    <t>Izolované Cu potrubie + info kábel, d 12,7mm</t>
  </si>
  <si>
    <t>Izolované Cu potrubie + info kábel, d 15,9mm</t>
  </si>
  <si>
    <t>Izolované Cu potrubie + info kábel, d 19,1mm</t>
  </si>
  <si>
    <t>Izolované Cu potrubie + info kábel, d 22,2mm</t>
  </si>
  <si>
    <t>Izolované Cu potrubie + info kábel, d 28,6mm</t>
  </si>
  <si>
    <t>Chladivo R410A</t>
  </si>
  <si>
    <t>kg</t>
  </si>
  <si>
    <t>Zariadenie č.3 – Chladenie priestorov na 2.NP</t>
  </si>
  <si>
    <t>Uvedenie VRF systému do prevádzky</t>
  </si>
  <si>
    <t>Príslušenstvo: Dekoračný panel KPA-01EI</t>
  </si>
  <si>
    <t>Zariadenie č.5 – Chladenie technickej miestnosti</t>
  </si>
  <si>
    <t>5.01.</t>
  </si>
  <si>
    <t>kpl</t>
  </si>
  <si>
    <t>5.02.</t>
  </si>
  <si>
    <t>Izolované Cu potrubie + info kábel, d 9,52mm</t>
  </si>
  <si>
    <t>5.03.</t>
  </si>
  <si>
    <t>1.01a.</t>
  </si>
  <si>
    <t xml:space="preserve">Pružné uloženie kondenzačnej jednotky napr. na izolátory isotop </t>
  </si>
  <si>
    <t>Vzduchotechnické štvorhranné potrubie sk.1, do obvodu 4500, vrátane montážneho, spojovacieho, tesniaceho materiálu a materiálu na závesy a tvarovky</t>
  </si>
  <si>
    <t>Príslušenstvo: Antivibračná kaučuková podložka</t>
  </si>
  <si>
    <t>Vonkajšia kondenzačná jednotka ENKO Kaysun K2UF-560 DN6, Pi=25kW, 50A, 380-415V/3f/50Hz, 350kg, alebo ekvivalent</t>
  </si>
  <si>
    <t>Vnútorná kazetová jednotka ENKO Kaysun KCIF-36 DN5.0, Qchl=3,6kW, Pi=0,1kW, 230V, 15A, alebo ekvivalent</t>
  </si>
  <si>
    <t>Vnútorná kazetová jednotka ENKO Kaysun KCIF-56 DN5.0, Qchl=5,6kW, Pi=0,1kW, 230V, 15A, alebo ekvivalent</t>
  </si>
  <si>
    <t>Vnútorná kazetová jednotka ENKO Kaysun KCIF-71 DN5.0, Qchl=7,1kW, Pi=0,1kW, 230V, 15A, alebo ekvivalent</t>
  </si>
  <si>
    <t>Vnútorná kazetová jednotka ENKO Kaysun KCIF-80 DN5.0, Qchl=8,0kW, Pi=0,1kW, 230V, 15A, alebo ekvivalent</t>
  </si>
  <si>
    <t>Vnútorná kazetová jednotka ENKO Kaysun KCIF-100 DN5.0, Qchl=10kW, Pi=0,1kW, 230V, 15A, alebo ekvivalent</t>
  </si>
  <si>
    <t>Vnútorná nástenná jednotka ENKO Kaysun KAYF-22 DN5.0, Qchl=2,2kW, Pi=0,1kW, 230V, 15A, alebo ekvivalent</t>
  </si>
  <si>
    <t>Protipožiarna bandáž Hilti CFS-B, alebo ekvivalent</t>
  </si>
  <si>
    <t>Vonkajšia kondenzačná jednotka ENKO Kaysun K2UF-670 DN6, Pi=35kW, 63A, 380-415V/3f/50Hz, 350kg, alebo ekvivalent</t>
  </si>
  <si>
    <t>Vnútorná kazetová jednotka ENKO Kaysun KCIF-112 DN5.0, Qchl=11,2kW, Pi=0,1kW, 230V, 15A, alebo ekvivalent</t>
  </si>
  <si>
    <t>Protidažďová strieška Dalap PS 250, alebo ekvivalent</t>
  </si>
  <si>
    <t>Tepelná izolácia exterierová Kflex AL CLAD, hr. 40mm, alebo ekvivalent</t>
  </si>
  <si>
    <t>Vonkajšia kondenzačná jednotka: ENKO Panasonic CU-Z25YKEA-1, Pi=1,5kW, 230V, 16A, Qchl=2,5kW, alebo ekvivalent</t>
  </si>
  <si>
    <t>Vnútorná nástenná jednotka ENKO Panasonic CS-Z25YKEA-1, alebo ekvivalent</t>
  </si>
  <si>
    <t>Detektor úniku chladiva EVIKON E2610-HFC-230-NC (R32), alebo ekvivalent</t>
  </si>
  <si>
    <t>Radiálny ventilátor Elektrodesign KN 2 UPTe 60 (ERKF), Pi=0,022kW, 230V, alebo ekvivalent</t>
  </si>
  <si>
    <t>Radiálny ventilátor Elektrodesign KN 2 UPTe 100 (ERKF), Pi=0,029kW, 230V, alebo ekvivalent</t>
  </si>
  <si>
    <t>Požiarna klapka s tanierovým ventilom Elektrodesign SCV+60 125, alebo ekvivalent</t>
  </si>
  <si>
    <t>Spätná klapka Elektrodesign tesná RSKW 100, alebo ekvivalent</t>
  </si>
  <si>
    <t>Spätná klapka Elektrodesign tesná RSKW 125, alebo ekvivalent</t>
  </si>
  <si>
    <t>Protidažďová strieška Dalap PS 100, alebo ekvivalent</t>
  </si>
  <si>
    <t>Protidažďová strieška Dalap PS 125, alebo ekvivalent</t>
  </si>
  <si>
    <t>Pružná Al laminátová hadica Elektrodesign SONOFLEX  82 Al, alebo ekvivalent</t>
  </si>
  <si>
    <t>Tepelná izolácia Kflex H duct metal ALU hr. 20mm, alebo ekvivalent</t>
  </si>
  <si>
    <t>Protipožiarny systém pre kruhové potrubie Rockwool PYROROCK Larock 65 ALS, EI 30, hrúbka 40mm, vrátane upevnenia, alebo ekvivalent</t>
  </si>
  <si>
    <t>Výustka Systemair NOVA-H-2-300x100-SW + UR-NOVA-300x100,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</si>
</sst>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#,##0.00\ &quot;€&quot;"/>
    <numFmt numFmtId="166" formatCode="#,##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2" xfId="0" applyBorder="1"/>
    <xf numFmtId="164" fontId="0" fillId="0" borderId="1" xfId="0" applyNumberFormat="1" applyBorder="1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0" fontId="3" fillId="0" borderId="2" xfId="0" applyFont="1" applyBorder="1"/>
    <xf numFmtId="165" fontId="0" fillId="0" borderId="1" xfId="0" applyNumberFormat="1" applyBorder="1"/>
    <xf numFmtId="166" fontId="1" fillId="0" borderId="0" xfId="0" applyNumberFormat="1" applyFont="1"/>
    <xf numFmtId="44" fontId="0" fillId="0" borderId="1" xfId="0" applyNumberFormat="1" applyBorder="1"/>
    <xf numFmtId="44" fontId="3" fillId="0" borderId="1" xfId="0" applyNumberFormat="1" applyFont="1" applyBorder="1"/>
    <xf numFmtId="0" fontId="0" fillId="0" borderId="0" xfId="0" applyAlignment="1">
      <alignment wrapText="1"/>
    </xf>
    <xf numFmtId="165" fontId="0" fillId="0" borderId="0" xfId="0" applyNumberFormat="1"/>
    <xf numFmtId="165" fontId="3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211D8-FB17-450B-84E8-04815A059B1D}">
  <dimension ref="A1:I132"/>
  <sheetViews>
    <sheetView tabSelected="1" view="pageLayout" topLeftCell="A73" zoomScale="120" zoomScaleNormal="100" zoomScalePageLayoutView="120" workbookViewId="0">
      <selection activeCell="D10" sqref="D10"/>
    </sheetView>
  </sheetViews>
  <sheetFormatPr defaultRowHeight="14.4" x14ac:dyDescent="0.3"/>
  <cols>
    <col min="2" max="2" width="8.109375" customWidth="1"/>
    <col min="3" max="3" width="66.33203125" customWidth="1"/>
    <col min="4" max="4" width="9.33203125" customWidth="1"/>
    <col min="5" max="5" width="9.6640625" customWidth="1"/>
    <col min="6" max="6" width="13.6640625" style="3" customWidth="1"/>
    <col min="7" max="7" width="12.88671875" style="3" customWidth="1"/>
    <col min="8" max="8" width="12" style="3" bestFit="1" customWidth="1"/>
    <col min="9" max="9" width="11.88671875" style="3" bestFit="1" customWidth="1"/>
    <col min="10" max="10" width="4.5546875" customWidth="1"/>
  </cols>
  <sheetData>
    <row r="1" spans="1:9" x14ac:dyDescent="0.3">
      <c r="A1" s="6" t="s">
        <v>35</v>
      </c>
      <c r="B1" s="6"/>
      <c r="H1"/>
      <c r="I1"/>
    </row>
    <row r="2" spans="1:9" ht="28.8" x14ac:dyDescent="0.3">
      <c r="A2" s="8" t="s">
        <v>30</v>
      </c>
      <c r="B2" s="8" t="s">
        <v>31</v>
      </c>
      <c r="C2" s="9" t="s">
        <v>27</v>
      </c>
      <c r="D2" s="8" t="s">
        <v>29</v>
      </c>
      <c r="E2" s="9" t="s">
        <v>28</v>
      </c>
      <c r="F2" s="10" t="s">
        <v>16</v>
      </c>
      <c r="G2" s="10" t="s">
        <v>26</v>
      </c>
      <c r="H2"/>
      <c r="I2"/>
    </row>
    <row r="3" spans="1:9" x14ac:dyDescent="0.3">
      <c r="A3" s="2"/>
      <c r="B3" s="2"/>
      <c r="C3" s="1" t="s">
        <v>47</v>
      </c>
      <c r="D3" s="2"/>
      <c r="E3" s="4"/>
      <c r="F3" s="5"/>
      <c r="G3" s="5"/>
      <c r="H3"/>
      <c r="I3"/>
    </row>
    <row r="4" spans="1:9" ht="28.8" x14ac:dyDescent="0.3">
      <c r="A4" s="2"/>
      <c r="B4" s="2" t="s">
        <v>0</v>
      </c>
      <c r="C4" s="7" t="s">
        <v>101</v>
      </c>
      <c r="D4" s="2" t="s">
        <v>1</v>
      </c>
      <c r="E4" s="4">
        <v>19</v>
      </c>
      <c r="F4" s="12">
        <v>142.79</v>
      </c>
      <c r="G4" s="12">
        <f t="shared" ref="G4" si="0">PRODUCT(F4,E4)</f>
        <v>2713.0099999999998</v>
      </c>
      <c r="H4"/>
      <c r="I4"/>
    </row>
    <row r="5" spans="1:9" ht="28.8" x14ac:dyDescent="0.3">
      <c r="A5" s="2"/>
      <c r="B5" s="2" t="s">
        <v>82</v>
      </c>
      <c r="C5" s="7" t="s">
        <v>102</v>
      </c>
      <c r="D5" s="2" t="s">
        <v>1</v>
      </c>
      <c r="E5" s="4">
        <v>4</v>
      </c>
      <c r="F5" s="12">
        <v>147.79</v>
      </c>
      <c r="G5" s="12">
        <f t="shared" ref="G5" si="1">PRODUCT(F5,E5)</f>
        <v>591.16</v>
      </c>
      <c r="H5"/>
      <c r="I5"/>
    </row>
    <row r="6" spans="1:9" x14ac:dyDescent="0.3">
      <c r="A6" s="2"/>
      <c r="B6" s="2" t="s">
        <v>2</v>
      </c>
      <c r="C6" s="2" t="s">
        <v>111</v>
      </c>
      <c r="D6" s="2" t="s">
        <v>1</v>
      </c>
      <c r="E6" s="4">
        <v>4</v>
      </c>
      <c r="F6" s="12">
        <v>41.7</v>
      </c>
      <c r="G6" s="12">
        <f t="shared" ref="G6" si="2">PRODUCT(F6,E6)</f>
        <v>166.8</v>
      </c>
      <c r="H6"/>
      <c r="I6"/>
    </row>
    <row r="7" spans="1:9" ht="28.8" x14ac:dyDescent="0.3">
      <c r="A7" s="2"/>
      <c r="B7" s="2" t="s">
        <v>48</v>
      </c>
      <c r="C7" s="7" t="s">
        <v>103</v>
      </c>
      <c r="D7" s="2" t="s">
        <v>1</v>
      </c>
      <c r="E7" s="4">
        <v>1</v>
      </c>
      <c r="F7" s="12">
        <v>72.02</v>
      </c>
      <c r="G7" s="12">
        <f t="shared" ref="G7:G16" si="3">PRODUCT(F7,E7)</f>
        <v>72.02</v>
      </c>
      <c r="H7"/>
      <c r="I7"/>
    </row>
    <row r="8" spans="1:9" x14ac:dyDescent="0.3">
      <c r="A8" s="2"/>
      <c r="B8" s="2" t="s">
        <v>3</v>
      </c>
      <c r="C8" s="7" t="s">
        <v>104</v>
      </c>
      <c r="D8" s="2" t="s">
        <v>1</v>
      </c>
      <c r="E8" s="4">
        <v>1</v>
      </c>
      <c r="F8" s="12">
        <v>30.32</v>
      </c>
      <c r="G8" s="12">
        <f t="shared" si="3"/>
        <v>30.32</v>
      </c>
      <c r="H8"/>
      <c r="I8"/>
    </row>
    <row r="9" spans="1:9" x14ac:dyDescent="0.3">
      <c r="A9" s="2"/>
      <c r="B9" s="2" t="s">
        <v>43</v>
      </c>
      <c r="C9" s="7" t="s">
        <v>105</v>
      </c>
      <c r="D9" s="2" t="s">
        <v>1</v>
      </c>
      <c r="E9" s="4">
        <v>4</v>
      </c>
      <c r="F9" s="12">
        <v>43.93</v>
      </c>
      <c r="G9" s="12">
        <f t="shared" si="3"/>
        <v>175.72</v>
      </c>
      <c r="H9"/>
      <c r="I9"/>
    </row>
    <row r="10" spans="1:9" x14ac:dyDescent="0.3">
      <c r="A10" s="2"/>
      <c r="B10" s="2" t="s">
        <v>4</v>
      </c>
      <c r="C10" s="7" t="s">
        <v>106</v>
      </c>
      <c r="D10" s="2" t="s">
        <v>1</v>
      </c>
      <c r="E10" s="4">
        <v>10</v>
      </c>
      <c r="F10" s="12">
        <v>22.56</v>
      </c>
      <c r="G10" s="12">
        <f t="shared" si="3"/>
        <v>225.6</v>
      </c>
      <c r="H10"/>
      <c r="I10"/>
    </row>
    <row r="11" spans="1:9" x14ac:dyDescent="0.3">
      <c r="A11" s="2"/>
      <c r="B11" s="2" t="s">
        <v>49</v>
      </c>
      <c r="C11" s="7" t="s">
        <v>107</v>
      </c>
      <c r="D11" s="2" t="s">
        <v>1</v>
      </c>
      <c r="E11" s="4">
        <v>4</v>
      </c>
      <c r="F11" s="12">
        <v>26.1</v>
      </c>
      <c r="G11" s="12">
        <f t="shared" si="3"/>
        <v>104.4</v>
      </c>
      <c r="H11"/>
      <c r="I11"/>
    </row>
    <row r="12" spans="1:9" ht="43.2" x14ac:dyDescent="0.3">
      <c r="A12" s="2"/>
      <c r="B12" s="2" t="s">
        <v>5</v>
      </c>
      <c r="C12" s="7" t="s">
        <v>34</v>
      </c>
      <c r="D12" s="2" t="s">
        <v>15</v>
      </c>
      <c r="E12" s="4">
        <v>6</v>
      </c>
      <c r="F12" s="12">
        <v>22.5</v>
      </c>
      <c r="G12" s="12">
        <f t="shared" si="3"/>
        <v>135</v>
      </c>
      <c r="H12"/>
      <c r="I12"/>
    </row>
    <row r="13" spans="1:9" ht="43.2" x14ac:dyDescent="0.3">
      <c r="A13" s="2"/>
      <c r="B13" s="2" t="s">
        <v>44</v>
      </c>
      <c r="C13" s="7" t="s">
        <v>33</v>
      </c>
      <c r="D13" s="2" t="s">
        <v>15</v>
      </c>
      <c r="E13" s="4">
        <v>60</v>
      </c>
      <c r="F13" s="12">
        <v>23.48</v>
      </c>
      <c r="G13" s="12">
        <f t="shared" si="3"/>
        <v>1408.8</v>
      </c>
      <c r="H13"/>
      <c r="I13"/>
    </row>
    <row r="14" spans="1:9" ht="43.2" x14ac:dyDescent="0.3">
      <c r="A14" s="2"/>
      <c r="B14" s="2" t="s">
        <v>50</v>
      </c>
      <c r="C14" s="7" t="s">
        <v>36</v>
      </c>
      <c r="D14" s="2" t="s">
        <v>15</v>
      </c>
      <c r="E14" s="4">
        <v>25</v>
      </c>
      <c r="F14" s="12">
        <v>25.43</v>
      </c>
      <c r="G14" s="12">
        <f t="shared" si="3"/>
        <v>635.75</v>
      </c>
      <c r="H14"/>
      <c r="I14"/>
    </row>
    <row r="15" spans="1:9" x14ac:dyDescent="0.3">
      <c r="A15" s="2"/>
      <c r="B15" s="2" t="s">
        <v>45</v>
      </c>
      <c r="C15" s="7" t="s">
        <v>108</v>
      </c>
      <c r="D15" s="2" t="s">
        <v>15</v>
      </c>
      <c r="E15" s="4">
        <v>40</v>
      </c>
      <c r="F15" s="12">
        <v>5.4</v>
      </c>
      <c r="G15" s="12">
        <f t="shared" si="3"/>
        <v>216</v>
      </c>
      <c r="H15"/>
      <c r="I15"/>
    </row>
    <row r="16" spans="1:9" x14ac:dyDescent="0.3">
      <c r="A16" s="2"/>
      <c r="B16" s="2" t="s">
        <v>46</v>
      </c>
      <c r="C16" s="2" t="s">
        <v>109</v>
      </c>
      <c r="D16" s="2" t="s">
        <v>6</v>
      </c>
      <c r="E16" s="4">
        <v>25</v>
      </c>
      <c r="F16" s="12">
        <v>19.2</v>
      </c>
      <c r="G16" s="12">
        <f t="shared" si="3"/>
        <v>480</v>
      </c>
      <c r="H16"/>
      <c r="I16"/>
    </row>
    <row r="17" spans="1:9" x14ac:dyDescent="0.3">
      <c r="A17" s="2"/>
      <c r="B17" s="2" t="s">
        <v>23</v>
      </c>
      <c r="C17" s="2" t="s">
        <v>97</v>
      </c>
      <c r="D17" s="2" t="s">
        <v>6</v>
      </c>
      <c r="E17" s="4">
        <v>8</v>
      </c>
      <c r="F17" s="12">
        <v>80</v>
      </c>
      <c r="G17" s="12">
        <f>PRODUCT(F17,E17)</f>
        <v>640</v>
      </c>
      <c r="H17"/>
      <c r="I17"/>
    </row>
    <row r="18" spans="1:9" ht="28.8" x14ac:dyDescent="0.3">
      <c r="A18" s="2"/>
      <c r="B18" s="2" t="s">
        <v>32</v>
      </c>
      <c r="C18" s="7" t="s">
        <v>110</v>
      </c>
      <c r="D18" s="2" t="s">
        <v>6</v>
      </c>
      <c r="E18" s="4">
        <v>15</v>
      </c>
      <c r="F18" s="12">
        <v>45</v>
      </c>
      <c r="G18" s="12">
        <f>PRODUCT(F18,E18)</f>
        <v>675</v>
      </c>
      <c r="H18"/>
      <c r="I18"/>
    </row>
    <row r="19" spans="1:9" x14ac:dyDescent="0.3">
      <c r="A19" s="2"/>
      <c r="B19" s="2"/>
      <c r="C19" s="1" t="s">
        <v>53</v>
      </c>
      <c r="D19" s="2"/>
      <c r="E19" s="4"/>
      <c r="F19" s="12"/>
      <c r="G19" s="12"/>
      <c r="H19"/>
      <c r="I19"/>
    </row>
    <row r="20" spans="1:9" ht="28.8" x14ac:dyDescent="0.3">
      <c r="A20" s="2"/>
      <c r="B20" s="2" t="s">
        <v>7</v>
      </c>
      <c r="C20" s="7" t="s">
        <v>86</v>
      </c>
      <c r="D20" s="2" t="s">
        <v>1</v>
      </c>
      <c r="E20" s="4">
        <v>1</v>
      </c>
      <c r="F20" s="12">
        <v>17512</v>
      </c>
      <c r="G20" s="12">
        <f t="shared" ref="G20" si="4">PRODUCT(F20,E20)</f>
        <v>17512</v>
      </c>
      <c r="H20"/>
      <c r="I20"/>
    </row>
    <row r="21" spans="1:9" ht="28.8" x14ac:dyDescent="0.3">
      <c r="A21" s="2"/>
      <c r="B21" s="2" t="s">
        <v>8</v>
      </c>
      <c r="C21" s="7" t="s">
        <v>87</v>
      </c>
      <c r="D21" s="2" t="s">
        <v>1</v>
      </c>
      <c r="E21" s="4">
        <v>1</v>
      </c>
      <c r="F21" s="12">
        <v>1010</v>
      </c>
      <c r="G21" s="12">
        <f t="shared" ref="G21" si="5">PRODUCT(F21,E21)</f>
        <v>1010</v>
      </c>
      <c r="H21"/>
      <c r="I21"/>
    </row>
    <row r="22" spans="1:9" ht="28.8" x14ac:dyDescent="0.3">
      <c r="A22" s="2"/>
      <c r="B22" s="2" t="s">
        <v>54</v>
      </c>
      <c r="C22" s="7" t="s">
        <v>88</v>
      </c>
      <c r="D22" s="2" t="s">
        <v>1</v>
      </c>
      <c r="E22" s="4">
        <v>2</v>
      </c>
      <c r="F22" s="12">
        <v>1181</v>
      </c>
      <c r="G22" s="12">
        <f t="shared" ref="G22:G26" si="6">PRODUCT(F22,E22)</f>
        <v>2362</v>
      </c>
      <c r="H22"/>
      <c r="I22"/>
    </row>
    <row r="23" spans="1:9" ht="28.8" x14ac:dyDescent="0.3">
      <c r="A23" s="2"/>
      <c r="B23" s="2" t="s">
        <v>55</v>
      </c>
      <c r="C23" s="7" t="s">
        <v>89</v>
      </c>
      <c r="D23" s="2" t="s">
        <v>1</v>
      </c>
      <c r="E23" s="4">
        <v>2</v>
      </c>
      <c r="F23" s="12">
        <v>1347</v>
      </c>
      <c r="G23" s="12">
        <f t="shared" si="6"/>
        <v>2694</v>
      </c>
      <c r="H23"/>
      <c r="I23"/>
    </row>
    <row r="24" spans="1:9" ht="28.8" x14ac:dyDescent="0.3">
      <c r="A24" s="2"/>
      <c r="B24" s="2" t="s">
        <v>56</v>
      </c>
      <c r="C24" s="7" t="s">
        <v>90</v>
      </c>
      <c r="D24" s="2" t="s">
        <v>1</v>
      </c>
      <c r="E24" s="4">
        <v>3</v>
      </c>
      <c r="F24" s="12">
        <v>1452</v>
      </c>
      <c r="G24" s="12">
        <f t="shared" si="6"/>
        <v>4356</v>
      </c>
      <c r="H24"/>
      <c r="I24"/>
    </row>
    <row r="25" spans="1:9" ht="28.8" x14ac:dyDescent="0.3">
      <c r="A25" s="2"/>
      <c r="B25" s="2" t="s">
        <v>57</v>
      </c>
      <c r="C25" s="7" t="s">
        <v>91</v>
      </c>
      <c r="D25" s="2" t="s">
        <v>1</v>
      </c>
      <c r="E25" s="4">
        <v>1</v>
      </c>
      <c r="F25" s="12">
        <v>1603</v>
      </c>
      <c r="G25" s="12">
        <f t="shared" si="6"/>
        <v>1603</v>
      </c>
      <c r="H25"/>
      <c r="I25"/>
    </row>
    <row r="26" spans="1:9" ht="28.8" x14ac:dyDescent="0.3">
      <c r="A26" s="2"/>
      <c r="B26" s="2" t="s">
        <v>58</v>
      </c>
      <c r="C26" s="7" t="s">
        <v>92</v>
      </c>
      <c r="D26" s="2" t="s">
        <v>1</v>
      </c>
      <c r="E26" s="4">
        <v>1</v>
      </c>
      <c r="F26" s="12">
        <v>770</v>
      </c>
      <c r="G26" s="12">
        <f t="shared" si="6"/>
        <v>770</v>
      </c>
      <c r="H26"/>
      <c r="I26"/>
    </row>
    <row r="27" spans="1:9" x14ac:dyDescent="0.3">
      <c r="A27" s="2"/>
      <c r="B27" s="2" t="s">
        <v>9</v>
      </c>
      <c r="C27" s="2" t="s">
        <v>59</v>
      </c>
      <c r="D27" s="2" t="s">
        <v>1</v>
      </c>
      <c r="E27" s="4">
        <v>3</v>
      </c>
      <c r="F27" s="12">
        <v>232</v>
      </c>
      <c r="G27" s="12">
        <f t="shared" ref="G27:G31" si="7">PRODUCT(F27,E27)</f>
        <v>696</v>
      </c>
      <c r="H27"/>
      <c r="I27"/>
    </row>
    <row r="28" spans="1:9" x14ac:dyDescent="0.3">
      <c r="A28" s="2"/>
      <c r="B28" s="2"/>
      <c r="C28" s="2" t="s">
        <v>75</v>
      </c>
      <c r="D28" s="2" t="s">
        <v>1</v>
      </c>
      <c r="E28" s="4">
        <v>6</v>
      </c>
      <c r="F28" s="12">
        <v>370</v>
      </c>
      <c r="G28" s="12">
        <f t="shared" si="7"/>
        <v>2220</v>
      </c>
      <c r="H28"/>
      <c r="I28"/>
    </row>
    <row r="29" spans="1:9" x14ac:dyDescent="0.3">
      <c r="A29" s="2"/>
      <c r="B29" s="2"/>
      <c r="C29" s="7" t="s">
        <v>60</v>
      </c>
      <c r="D29" s="2" t="s">
        <v>1</v>
      </c>
      <c r="E29" s="4">
        <v>10</v>
      </c>
      <c r="F29" s="12">
        <v>159</v>
      </c>
      <c r="G29" s="12">
        <f t="shared" si="7"/>
        <v>1590</v>
      </c>
      <c r="H29"/>
      <c r="I29"/>
    </row>
    <row r="30" spans="1:9" x14ac:dyDescent="0.3">
      <c r="A30" s="2"/>
      <c r="B30" s="2"/>
      <c r="C30" s="7" t="s">
        <v>61</v>
      </c>
      <c r="D30" s="2" t="s">
        <v>1</v>
      </c>
      <c r="E30" s="4">
        <v>4</v>
      </c>
      <c r="F30" s="12">
        <v>101</v>
      </c>
      <c r="G30" s="12">
        <f t="shared" si="7"/>
        <v>404</v>
      </c>
      <c r="H30"/>
      <c r="I30"/>
    </row>
    <row r="31" spans="1:9" x14ac:dyDescent="0.3">
      <c r="A31" s="2"/>
      <c r="B31" s="2"/>
      <c r="C31" s="7" t="s">
        <v>62</v>
      </c>
      <c r="D31" s="2" t="s">
        <v>1</v>
      </c>
      <c r="E31" s="4">
        <v>3</v>
      </c>
      <c r="F31" s="12">
        <v>172</v>
      </c>
      <c r="G31" s="12">
        <f t="shared" si="7"/>
        <v>516</v>
      </c>
      <c r="H31"/>
      <c r="I31"/>
    </row>
    <row r="32" spans="1:9" x14ac:dyDescent="0.3">
      <c r="A32" s="2"/>
      <c r="B32" s="2"/>
      <c r="C32" s="7" t="s">
        <v>63</v>
      </c>
      <c r="D32" s="2" t="s">
        <v>1</v>
      </c>
      <c r="E32" s="4">
        <v>2</v>
      </c>
      <c r="F32" s="12">
        <v>211</v>
      </c>
      <c r="G32" s="12">
        <f t="shared" ref="G32:G42" si="8">PRODUCT(F32,E32)</f>
        <v>422</v>
      </c>
      <c r="H32"/>
      <c r="I32"/>
    </row>
    <row r="33" spans="1:9" x14ac:dyDescent="0.3">
      <c r="A33" s="2"/>
      <c r="B33" s="2"/>
      <c r="C33" s="2" t="s">
        <v>64</v>
      </c>
      <c r="D33" s="2" t="s">
        <v>15</v>
      </c>
      <c r="E33" s="4">
        <v>19</v>
      </c>
      <c r="F33" s="14">
        <v>8.5</v>
      </c>
      <c r="G33" s="12">
        <f t="shared" si="8"/>
        <v>161.5</v>
      </c>
      <c r="H33"/>
      <c r="I33"/>
    </row>
    <row r="34" spans="1:9" x14ac:dyDescent="0.3">
      <c r="A34" s="2"/>
      <c r="B34" s="2"/>
      <c r="C34" s="2" t="s">
        <v>65</v>
      </c>
      <c r="D34" s="2" t="s">
        <v>15</v>
      </c>
      <c r="E34" s="4">
        <v>60</v>
      </c>
      <c r="F34" s="14">
        <v>13.3</v>
      </c>
      <c r="G34" s="12">
        <f t="shared" si="8"/>
        <v>798</v>
      </c>
      <c r="H34"/>
      <c r="I34"/>
    </row>
    <row r="35" spans="1:9" x14ac:dyDescent="0.3">
      <c r="A35" s="2"/>
      <c r="B35" s="2"/>
      <c r="C35" s="2" t="s">
        <v>66</v>
      </c>
      <c r="D35" s="2" t="s">
        <v>15</v>
      </c>
      <c r="E35" s="4">
        <v>21</v>
      </c>
      <c r="F35" s="14">
        <v>17.5</v>
      </c>
      <c r="G35" s="12">
        <f t="shared" si="8"/>
        <v>367.5</v>
      </c>
      <c r="H35"/>
      <c r="I35"/>
    </row>
    <row r="36" spans="1:9" x14ac:dyDescent="0.3">
      <c r="A36" s="2"/>
      <c r="B36" s="2"/>
      <c r="C36" s="2" t="s">
        <v>67</v>
      </c>
      <c r="D36" s="2" t="s">
        <v>15</v>
      </c>
      <c r="E36" s="4">
        <v>45</v>
      </c>
      <c r="F36" s="14">
        <v>19</v>
      </c>
      <c r="G36" s="12">
        <f t="shared" si="8"/>
        <v>855</v>
      </c>
      <c r="H36"/>
      <c r="I36"/>
    </row>
    <row r="37" spans="1:9" x14ac:dyDescent="0.3">
      <c r="A37" s="2"/>
      <c r="B37" s="2"/>
      <c r="C37" s="2" t="s">
        <v>68</v>
      </c>
      <c r="D37" s="2" t="s">
        <v>15</v>
      </c>
      <c r="E37" s="4">
        <v>8</v>
      </c>
      <c r="F37" s="14">
        <v>24</v>
      </c>
      <c r="G37" s="12">
        <f t="shared" si="8"/>
        <v>192</v>
      </c>
      <c r="H37"/>
      <c r="I37"/>
    </row>
    <row r="38" spans="1:9" x14ac:dyDescent="0.3">
      <c r="A38" s="2"/>
      <c r="B38" s="2"/>
      <c r="C38" s="2" t="s">
        <v>69</v>
      </c>
      <c r="D38" s="2" t="s">
        <v>15</v>
      </c>
      <c r="E38" s="4">
        <v>21</v>
      </c>
      <c r="F38" s="14">
        <v>27</v>
      </c>
      <c r="G38" s="12">
        <f t="shared" si="8"/>
        <v>567</v>
      </c>
      <c r="H38"/>
      <c r="I38"/>
    </row>
    <row r="39" spans="1:9" x14ac:dyDescent="0.3">
      <c r="A39" s="2"/>
      <c r="B39" s="2"/>
      <c r="C39" s="2" t="s">
        <v>70</v>
      </c>
      <c r="D39" s="2" t="s">
        <v>15</v>
      </c>
      <c r="E39" s="4">
        <v>15</v>
      </c>
      <c r="F39" s="14">
        <v>37</v>
      </c>
      <c r="G39" s="12">
        <f t="shared" si="8"/>
        <v>555</v>
      </c>
      <c r="H39"/>
      <c r="I39"/>
    </row>
    <row r="40" spans="1:9" x14ac:dyDescent="0.3">
      <c r="A40" s="2"/>
      <c r="B40" s="2"/>
      <c r="C40" s="7" t="s">
        <v>71</v>
      </c>
      <c r="D40" s="2" t="s">
        <v>72</v>
      </c>
      <c r="E40" s="4">
        <v>7</v>
      </c>
      <c r="F40" s="14">
        <v>25</v>
      </c>
      <c r="G40" s="12">
        <f t="shared" si="8"/>
        <v>175</v>
      </c>
      <c r="H40"/>
      <c r="I40"/>
    </row>
    <row r="41" spans="1:9" x14ac:dyDescent="0.3">
      <c r="A41" s="2"/>
      <c r="B41" s="2"/>
      <c r="C41" s="2" t="s">
        <v>93</v>
      </c>
      <c r="D41" s="2" t="s">
        <v>15</v>
      </c>
      <c r="E41" s="11">
        <v>2</v>
      </c>
      <c r="F41" s="15">
        <v>46</v>
      </c>
      <c r="G41" s="12">
        <f t="shared" si="8"/>
        <v>92</v>
      </c>
      <c r="H41"/>
      <c r="I41"/>
    </row>
    <row r="42" spans="1:9" x14ac:dyDescent="0.3">
      <c r="A42" s="2"/>
      <c r="B42" s="2"/>
      <c r="C42" s="7" t="s">
        <v>83</v>
      </c>
      <c r="D42" s="2" t="s">
        <v>78</v>
      </c>
      <c r="E42" s="4">
        <v>1</v>
      </c>
      <c r="F42" s="12">
        <v>400</v>
      </c>
      <c r="G42" s="12">
        <f t="shared" si="8"/>
        <v>400</v>
      </c>
      <c r="H42"/>
      <c r="I42"/>
    </row>
    <row r="43" spans="1:9" ht="43.2" x14ac:dyDescent="0.3">
      <c r="A43" s="2"/>
      <c r="B43" s="2"/>
      <c r="C43" s="7" t="s">
        <v>84</v>
      </c>
      <c r="D43" s="2" t="s">
        <v>15</v>
      </c>
      <c r="E43" s="4">
        <v>1</v>
      </c>
      <c r="F43" s="12">
        <v>242</v>
      </c>
      <c r="G43" s="12">
        <f t="shared" ref="G43" si="9">PRODUCT(F43,E43)</f>
        <v>242</v>
      </c>
      <c r="H43"/>
      <c r="I43"/>
    </row>
    <row r="44" spans="1:9" x14ac:dyDescent="0.3">
      <c r="A44" s="2"/>
      <c r="B44" s="2"/>
      <c r="C44" s="1" t="s">
        <v>73</v>
      </c>
      <c r="D44" s="2"/>
      <c r="E44" s="4"/>
      <c r="F44" s="12"/>
      <c r="G44" s="12"/>
      <c r="H44"/>
      <c r="I44"/>
    </row>
    <row r="45" spans="1:9" ht="28.8" x14ac:dyDescent="0.3">
      <c r="A45" s="2"/>
      <c r="B45" s="2" t="s">
        <v>10</v>
      </c>
      <c r="C45" s="7" t="s">
        <v>94</v>
      </c>
      <c r="D45" s="2" t="s">
        <v>1</v>
      </c>
      <c r="E45" s="4">
        <v>1</v>
      </c>
      <c r="F45" s="12">
        <v>19595</v>
      </c>
      <c r="G45" s="12">
        <f t="shared" ref="G45:G66" si="10">PRODUCT(F45,E45)</f>
        <v>19595</v>
      </c>
      <c r="H45"/>
      <c r="I45"/>
    </row>
    <row r="46" spans="1:9" ht="28.8" x14ac:dyDescent="0.3">
      <c r="A46" s="2"/>
      <c r="B46" s="2" t="s">
        <v>11</v>
      </c>
      <c r="C46" s="7" t="s">
        <v>87</v>
      </c>
      <c r="D46" s="2" t="s">
        <v>1</v>
      </c>
      <c r="E46" s="4">
        <v>2</v>
      </c>
      <c r="F46" s="12">
        <v>1010</v>
      </c>
      <c r="G46" s="12">
        <f t="shared" si="10"/>
        <v>2020</v>
      </c>
      <c r="H46"/>
      <c r="I46"/>
    </row>
    <row r="47" spans="1:9" ht="28.8" x14ac:dyDescent="0.3">
      <c r="A47" s="2"/>
      <c r="B47" s="2" t="s">
        <v>39</v>
      </c>
      <c r="C47" s="7" t="s">
        <v>88</v>
      </c>
      <c r="D47" s="2" t="s">
        <v>1</v>
      </c>
      <c r="E47" s="4">
        <v>1</v>
      </c>
      <c r="F47" s="12">
        <v>1181</v>
      </c>
      <c r="G47" s="12">
        <f t="shared" si="10"/>
        <v>1181</v>
      </c>
      <c r="H47"/>
      <c r="I47"/>
    </row>
    <row r="48" spans="1:9" ht="28.8" x14ac:dyDescent="0.3">
      <c r="A48" s="2"/>
      <c r="B48" s="2" t="s">
        <v>40</v>
      </c>
      <c r="C48" s="7" t="s">
        <v>89</v>
      </c>
      <c r="D48" s="2" t="s">
        <v>1</v>
      </c>
      <c r="E48" s="4">
        <v>1</v>
      </c>
      <c r="F48" s="12">
        <v>1347</v>
      </c>
      <c r="G48" s="12">
        <f t="shared" si="10"/>
        <v>1347</v>
      </c>
      <c r="H48"/>
      <c r="I48"/>
    </row>
    <row r="49" spans="1:9" ht="28.8" x14ac:dyDescent="0.3">
      <c r="A49" s="2"/>
      <c r="B49" s="2" t="s">
        <v>37</v>
      </c>
      <c r="C49" s="7" t="s">
        <v>90</v>
      </c>
      <c r="D49" s="2" t="s">
        <v>1</v>
      </c>
      <c r="E49" s="4">
        <v>2</v>
      </c>
      <c r="F49" s="12">
        <v>1452</v>
      </c>
      <c r="G49" s="12">
        <f t="shared" si="10"/>
        <v>2904</v>
      </c>
      <c r="H49"/>
      <c r="I49"/>
    </row>
    <row r="50" spans="1:9" ht="28.8" x14ac:dyDescent="0.3">
      <c r="A50" s="2"/>
      <c r="B50" s="2" t="s">
        <v>41</v>
      </c>
      <c r="C50" s="7" t="s">
        <v>95</v>
      </c>
      <c r="D50" s="2" t="s">
        <v>1</v>
      </c>
      <c r="E50" s="4">
        <v>4</v>
      </c>
      <c r="F50" s="12">
        <v>1837</v>
      </c>
      <c r="G50" s="12">
        <f t="shared" si="10"/>
        <v>7348</v>
      </c>
      <c r="H50"/>
      <c r="I50"/>
    </row>
    <row r="51" spans="1:9" x14ac:dyDescent="0.3">
      <c r="A51" s="2"/>
      <c r="B51" s="2" t="s">
        <v>42</v>
      </c>
      <c r="C51" s="2" t="s">
        <v>59</v>
      </c>
      <c r="D51" s="2" t="s">
        <v>1</v>
      </c>
      <c r="E51" s="4">
        <v>3</v>
      </c>
      <c r="F51" s="12">
        <v>232</v>
      </c>
      <c r="G51" s="12">
        <f t="shared" si="10"/>
        <v>696</v>
      </c>
      <c r="H51"/>
      <c r="I51"/>
    </row>
    <row r="52" spans="1:9" x14ac:dyDescent="0.3">
      <c r="A52" s="2"/>
      <c r="B52" s="2"/>
      <c r="C52" s="2" t="s">
        <v>75</v>
      </c>
      <c r="D52" s="2" t="s">
        <v>1</v>
      </c>
      <c r="E52" s="4">
        <v>7</v>
      </c>
      <c r="F52" s="12">
        <v>370</v>
      </c>
      <c r="G52" s="12">
        <f t="shared" si="10"/>
        <v>2590</v>
      </c>
      <c r="H52"/>
      <c r="I52"/>
    </row>
    <row r="53" spans="1:9" x14ac:dyDescent="0.3">
      <c r="A53" s="2"/>
      <c r="B53" s="2"/>
      <c r="C53" s="7" t="s">
        <v>60</v>
      </c>
      <c r="D53" s="2" t="s">
        <v>1</v>
      </c>
      <c r="E53" s="4">
        <v>10</v>
      </c>
      <c r="F53" s="12">
        <v>159</v>
      </c>
      <c r="G53" s="12">
        <f t="shared" si="10"/>
        <v>1590</v>
      </c>
      <c r="H53"/>
      <c r="I53"/>
    </row>
    <row r="54" spans="1:9" x14ac:dyDescent="0.3">
      <c r="A54" s="2"/>
      <c r="B54" s="2"/>
      <c r="C54" s="7" t="s">
        <v>61</v>
      </c>
      <c r="D54" s="2" t="s">
        <v>1</v>
      </c>
      <c r="E54" s="4">
        <v>1</v>
      </c>
      <c r="F54" s="12">
        <v>101</v>
      </c>
      <c r="G54" s="12">
        <f t="shared" si="10"/>
        <v>101</v>
      </c>
      <c r="H54"/>
      <c r="I54"/>
    </row>
    <row r="55" spans="1:9" x14ac:dyDescent="0.3">
      <c r="A55" s="2"/>
      <c r="B55" s="2"/>
      <c r="C55" s="7" t="s">
        <v>62</v>
      </c>
      <c r="D55" s="2" t="s">
        <v>1</v>
      </c>
      <c r="E55" s="4">
        <v>4</v>
      </c>
      <c r="F55" s="12">
        <v>172</v>
      </c>
      <c r="G55" s="12">
        <f t="shared" si="10"/>
        <v>688</v>
      </c>
      <c r="H55"/>
      <c r="I55"/>
    </row>
    <row r="56" spans="1:9" x14ac:dyDescent="0.3">
      <c r="A56" s="2"/>
      <c r="B56" s="2"/>
      <c r="C56" s="7" t="s">
        <v>63</v>
      </c>
      <c r="D56" s="2" t="s">
        <v>1</v>
      </c>
      <c r="E56" s="4">
        <v>4</v>
      </c>
      <c r="F56" s="12">
        <v>211</v>
      </c>
      <c r="G56" s="12">
        <f t="shared" si="10"/>
        <v>844</v>
      </c>
      <c r="H56"/>
      <c r="I56"/>
    </row>
    <row r="57" spans="1:9" x14ac:dyDescent="0.3">
      <c r="A57" s="2"/>
      <c r="B57" s="2"/>
      <c r="C57" s="2" t="s">
        <v>64</v>
      </c>
      <c r="D57" s="2" t="s">
        <v>15</v>
      </c>
      <c r="E57" s="4">
        <v>11</v>
      </c>
      <c r="F57" s="14">
        <v>8.5</v>
      </c>
      <c r="G57" s="12">
        <f t="shared" si="10"/>
        <v>93.5</v>
      </c>
      <c r="H57"/>
      <c r="I57"/>
    </row>
    <row r="58" spans="1:9" x14ac:dyDescent="0.3">
      <c r="A58" s="2"/>
      <c r="B58" s="2"/>
      <c r="C58" s="2" t="s">
        <v>65</v>
      </c>
      <c r="D58" s="2" t="s">
        <v>15</v>
      </c>
      <c r="E58" s="4">
        <v>50</v>
      </c>
      <c r="F58" s="14">
        <v>13.3</v>
      </c>
      <c r="G58" s="12">
        <f t="shared" si="10"/>
        <v>665</v>
      </c>
      <c r="H58"/>
      <c r="I58"/>
    </row>
    <row r="59" spans="1:9" x14ac:dyDescent="0.3">
      <c r="A59" s="2"/>
      <c r="B59" s="2"/>
      <c r="C59" s="2" t="s">
        <v>66</v>
      </c>
      <c r="D59" s="2" t="s">
        <v>15</v>
      </c>
      <c r="E59" s="4">
        <v>27</v>
      </c>
      <c r="F59" s="14">
        <v>17.5</v>
      </c>
      <c r="G59" s="12">
        <f t="shared" si="10"/>
        <v>472.5</v>
      </c>
      <c r="H59"/>
      <c r="I59"/>
    </row>
    <row r="60" spans="1:9" x14ac:dyDescent="0.3">
      <c r="A60" s="2"/>
      <c r="B60" s="2"/>
      <c r="C60" s="2" t="s">
        <v>67</v>
      </c>
      <c r="D60" s="2" t="s">
        <v>15</v>
      </c>
      <c r="E60" s="4">
        <v>38</v>
      </c>
      <c r="F60" s="14">
        <v>19</v>
      </c>
      <c r="G60" s="12">
        <f t="shared" si="10"/>
        <v>722</v>
      </c>
      <c r="H60"/>
      <c r="I60"/>
    </row>
    <row r="61" spans="1:9" x14ac:dyDescent="0.3">
      <c r="A61" s="2"/>
      <c r="B61" s="2"/>
      <c r="C61" s="2" t="s">
        <v>69</v>
      </c>
      <c r="D61" s="2" t="s">
        <v>15</v>
      </c>
      <c r="E61" s="4">
        <v>18</v>
      </c>
      <c r="F61" s="14">
        <v>27</v>
      </c>
      <c r="G61" s="12">
        <f t="shared" si="10"/>
        <v>486</v>
      </c>
      <c r="H61"/>
      <c r="I61"/>
    </row>
    <row r="62" spans="1:9" x14ac:dyDescent="0.3">
      <c r="A62" s="2"/>
      <c r="B62" s="2"/>
      <c r="C62" s="2" t="s">
        <v>70</v>
      </c>
      <c r="D62" s="2" t="s">
        <v>15</v>
      </c>
      <c r="E62" s="4">
        <v>23</v>
      </c>
      <c r="F62" s="14">
        <v>37</v>
      </c>
      <c r="G62" s="12">
        <f t="shared" si="10"/>
        <v>851</v>
      </c>
      <c r="H62"/>
      <c r="I62"/>
    </row>
    <row r="63" spans="1:9" x14ac:dyDescent="0.3">
      <c r="A63" s="2"/>
      <c r="B63" s="2"/>
      <c r="C63" s="7" t="s">
        <v>71</v>
      </c>
      <c r="D63" s="2" t="s">
        <v>72</v>
      </c>
      <c r="E63" s="4">
        <v>7</v>
      </c>
      <c r="F63" s="14">
        <v>25</v>
      </c>
      <c r="G63" s="12">
        <f t="shared" si="10"/>
        <v>175</v>
      </c>
      <c r="H63"/>
      <c r="I63"/>
    </row>
    <row r="64" spans="1:9" x14ac:dyDescent="0.3">
      <c r="A64" s="2"/>
      <c r="B64" s="2"/>
      <c r="C64" s="2" t="s">
        <v>93</v>
      </c>
      <c r="D64" s="2" t="s">
        <v>15</v>
      </c>
      <c r="E64" s="11">
        <v>2</v>
      </c>
      <c r="F64" s="15">
        <v>46</v>
      </c>
      <c r="G64" s="12">
        <f t="shared" si="10"/>
        <v>92</v>
      </c>
      <c r="H64"/>
      <c r="I64"/>
    </row>
    <row r="65" spans="1:9" x14ac:dyDescent="0.3">
      <c r="A65" s="2"/>
      <c r="B65" s="2"/>
      <c r="C65" s="7" t="s">
        <v>83</v>
      </c>
      <c r="D65" s="2" t="s">
        <v>78</v>
      </c>
      <c r="E65" s="4">
        <v>1</v>
      </c>
      <c r="F65" s="12">
        <v>400</v>
      </c>
      <c r="G65" s="12">
        <f t="shared" si="10"/>
        <v>400</v>
      </c>
      <c r="H65"/>
      <c r="I65"/>
    </row>
    <row r="66" spans="1:9" ht="43.2" x14ac:dyDescent="0.3">
      <c r="A66" s="2"/>
      <c r="B66" s="2"/>
      <c r="C66" s="7" t="s">
        <v>84</v>
      </c>
      <c r="D66" s="2" t="s">
        <v>15</v>
      </c>
      <c r="E66" s="4">
        <v>1</v>
      </c>
      <c r="F66" s="12">
        <v>242</v>
      </c>
      <c r="G66" s="12">
        <f t="shared" si="10"/>
        <v>242</v>
      </c>
      <c r="H66"/>
      <c r="I66"/>
    </row>
    <row r="67" spans="1:9" x14ac:dyDescent="0.3">
      <c r="A67" s="2"/>
      <c r="B67" s="2"/>
      <c r="C67" s="1" t="s">
        <v>51</v>
      </c>
      <c r="D67" s="2"/>
      <c r="E67" s="4"/>
      <c r="F67" s="12"/>
      <c r="G67" s="12"/>
      <c r="H67"/>
      <c r="I67"/>
    </row>
    <row r="68" spans="1:9" x14ac:dyDescent="0.3">
      <c r="A68" s="2"/>
      <c r="B68" s="2" t="s">
        <v>12</v>
      </c>
      <c r="C68" s="7" t="s">
        <v>96</v>
      </c>
      <c r="D68" s="2" t="s">
        <v>1</v>
      </c>
      <c r="E68" s="4">
        <v>1</v>
      </c>
      <c r="F68" s="12">
        <v>44.63</v>
      </c>
      <c r="G68" s="12">
        <f t="shared" ref="G68:G69" si="11">PRODUCT(F68,E68)</f>
        <v>44.63</v>
      </c>
      <c r="H68"/>
      <c r="I68"/>
    </row>
    <row r="69" spans="1:9" ht="43.2" x14ac:dyDescent="0.3">
      <c r="A69" s="2"/>
      <c r="B69" s="2" t="s">
        <v>13</v>
      </c>
      <c r="C69" s="7" t="s">
        <v>52</v>
      </c>
      <c r="D69" s="2" t="s">
        <v>15</v>
      </c>
      <c r="E69" s="4">
        <v>1</v>
      </c>
      <c r="F69" s="12">
        <v>34.89</v>
      </c>
      <c r="G69" s="12">
        <f t="shared" si="11"/>
        <v>34.89</v>
      </c>
      <c r="H69"/>
      <c r="I69"/>
    </row>
    <row r="70" spans="1:9" x14ac:dyDescent="0.3">
      <c r="A70" s="2"/>
      <c r="B70" s="2" t="s">
        <v>14</v>
      </c>
      <c r="C70" s="2" t="s">
        <v>97</v>
      </c>
      <c r="D70" s="2" t="s">
        <v>6</v>
      </c>
      <c r="E70" s="4">
        <v>1</v>
      </c>
      <c r="F70" s="12">
        <v>80</v>
      </c>
      <c r="G70" s="12">
        <f>PRODUCT(F70,E70)</f>
        <v>80</v>
      </c>
      <c r="H70"/>
      <c r="I70"/>
    </row>
    <row r="71" spans="1:9" x14ac:dyDescent="0.3">
      <c r="A71" s="2"/>
      <c r="B71" s="2"/>
      <c r="C71" s="1" t="s">
        <v>76</v>
      </c>
      <c r="D71" s="2"/>
      <c r="E71" s="4"/>
      <c r="F71" s="12"/>
      <c r="G71" s="12"/>
      <c r="H71"/>
      <c r="I71"/>
    </row>
    <row r="72" spans="1:9" ht="28.8" x14ac:dyDescent="0.3">
      <c r="A72" s="2"/>
      <c r="B72" s="2" t="s">
        <v>77</v>
      </c>
      <c r="C72" s="7" t="s">
        <v>98</v>
      </c>
      <c r="D72" s="2" t="s">
        <v>1</v>
      </c>
      <c r="E72" s="4">
        <v>1</v>
      </c>
      <c r="F72" s="12">
        <v>1044</v>
      </c>
      <c r="G72" s="12">
        <f t="shared" ref="G72:G78" si="12">PRODUCT(F72,E72)</f>
        <v>1044</v>
      </c>
      <c r="H72"/>
      <c r="I72"/>
    </row>
    <row r="73" spans="1:9" x14ac:dyDescent="0.3">
      <c r="A73" s="2"/>
      <c r="B73" s="2"/>
      <c r="C73" s="7" t="s">
        <v>85</v>
      </c>
      <c r="D73" s="2" t="s">
        <v>78</v>
      </c>
      <c r="E73" s="4">
        <v>1</v>
      </c>
      <c r="F73" s="12">
        <v>65</v>
      </c>
      <c r="G73" s="12">
        <f t="shared" si="12"/>
        <v>65</v>
      </c>
      <c r="H73"/>
      <c r="I73"/>
    </row>
    <row r="74" spans="1:9" x14ac:dyDescent="0.3">
      <c r="A74" s="2"/>
      <c r="B74" s="2" t="s">
        <v>79</v>
      </c>
      <c r="C74" s="2" t="s">
        <v>99</v>
      </c>
      <c r="D74" s="2"/>
      <c r="E74" s="4">
        <v>1</v>
      </c>
      <c r="F74" s="12">
        <v>515</v>
      </c>
      <c r="G74" s="12">
        <f t="shared" si="12"/>
        <v>515</v>
      </c>
      <c r="H74"/>
      <c r="I74"/>
    </row>
    <row r="75" spans="1:9" x14ac:dyDescent="0.3">
      <c r="A75" s="2"/>
      <c r="B75" s="2"/>
      <c r="C75" s="2" t="s">
        <v>64</v>
      </c>
      <c r="D75" s="2" t="s">
        <v>15</v>
      </c>
      <c r="E75" s="4">
        <v>7</v>
      </c>
      <c r="F75" s="14">
        <v>8.5</v>
      </c>
      <c r="G75" s="12">
        <f t="shared" si="12"/>
        <v>59.5</v>
      </c>
      <c r="H75"/>
      <c r="I75"/>
    </row>
    <row r="76" spans="1:9" x14ac:dyDescent="0.3">
      <c r="A76" s="2"/>
      <c r="B76" s="2"/>
      <c r="C76" s="2" t="s">
        <v>80</v>
      </c>
      <c r="D76" s="2" t="s">
        <v>15</v>
      </c>
      <c r="E76" s="4">
        <v>7</v>
      </c>
      <c r="F76" s="14">
        <v>13.3</v>
      </c>
      <c r="G76" s="12">
        <f t="shared" si="12"/>
        <v>93.100000000000009</v>
      </c>
      <c r="H76"/>
      <c r="I76"/>
    </row>
    <row r="77" spans="1:9" x14ac:dyDescent="0.3">
      <c r="A77" s="2"/>
      <c r="B77" s="2"/>
      <c r="C77" s="2" t="s">
        <v>93</v>
      </c>
      <c r="D77" s="2" t="s">
        <v>15</v>
      </c>
      <c r="E77" s="11">
        <v>2</v>
      </c>
      <c r="F77" s="15">
        <v>46</v>
      </c>
      <c r="G77" s="12">
        <f t="shared" si="12"/>
        <v>92</v>
      </c>
      <c r="H77"/>
      <c r="I77"/>
    </row>
    <row r="78" spans="1:9" x14ac:dyDescent="0.3">
      <c r="A78" s="2"/>
      <c r="B78" s="2" t="s">
        <v>81</v>
      </c>
      <c r="C78" s="2" t="s">
        <v>100</v>
      </c>
      <c r="D78" s="2" t="s">
        <v>1</v>
      </c>
      <c r="E78" s="11">
        <v>1</v>
      </c>
      <c r="F78" s="18">
        <v>205</v>
      </c>
      <c r="G78" s="12">
        <f t="shared" si="12"/>
        <v>205</v>
      </c>
      <c r="H78"/>
      <c r="I78"/>
    </row>
    <row r="79" spans="1:9" x14ac:dyDescent="0.3">
      <c r="C79" s="16"/>
      <c r="F79" s="17"/>
      <c r="G79" s="17"/>
      <c r="H79"/>
      <c r="I79"/>
    </row>
    <row r="80" spans="1:9" x14ac:dyDescent="0.3">
      <c r="C80" s="6" t="s">
        <v>17</v>
      </c>
      <c r="D80" s="6"/>
      <c r="E80" s="6"/>
      <c r="F80" s="13">
        <f>SUM(G1:G78)</f>
        <v>96165.700000000012</v>
      </c>
      <c r="H80"/>
      <c r="I80"/>
    </row>
    <row r="81" spans="2:9" x14ac:dyDescent="0.3">
      <c r="C81" s="6" t="s">
        <v>18</v>
      </c>
      <c r="D81" s="6"/>
      <c r="E81" s="6"/>
      <c r="F81" s="13">
        <f>(F80*0.18)</f>
        <v>17309.826000000001</v>
      </c>
      <c r="H81"/>
      <c r="I81"/>
    </row>
    <row r="82" spans="2:9" x14ac:dyDescent="0.3">
      <c r="C82" s="6" t="s">
        <v>38</v>
      </c>
      <c r="D82" s="6"/>
      <c r="E82" s="6"/>
      <c r="F82" s="13">
        <f>PRODUCT(F80,0.05)</f>
        <v>4808.2850000000008</v>
      </c>
      <c r="H82"/>
      <c r="I82"/>
    </row>
    <row r="83" spans="2:9" x14ac:dyDescent="0.3">
      <c r="C83" s="6" t="s">
        <v>19</v>
      </c>
      <c r="D83" s="6"/>
      <c r="E83" s="6"/>
      <c r="F83" s="13">
        <f>PRODUCT(F80,0.03)</f>
        <v>2884.9710000000005</v>
      </c>
      <c r="H83"/>
      <c r="I83"/>
    </row>
    <row r="84" spans="2:9" x14ac:dyDescent="0.3">
      <c r="C84" s="6" t="s">
        <v>74</v>
      </c>
      <c r="D84" s="6"/>
      <c r="E84" s="6"/>
      <c r="F84" s="13">
        <v>800</v>
      </c>
      <c r="H84"/>
      <c r="I84"/>
    </row>
    <row r="85" spans="2:9" x14ac:dyDescent="0.3">
      <c r="C85" s="6" t="s">
        <v>20</v>
      </c>
      <c r="D85" s="6"/>
      <c r="E85" s="6"/>
      <c r="F85" s="13">
        <f>PRODUCT(F80,0.01)</f>
        <v>961.65700000000015</v>
      </c>
      <c r="H85"/>
      <c r="I85"/>
    </row>
    <row r="86" spans="2:9" x14ac:dyDescent="0.3">
      <c r="C86" s="6" t="s">
        <v>21</v>
      </c>
      <c r="D86" s="6"/>
      <c r="E86" s="6"/>
      <c r="F86" s="13">
        <f>SUM(F80:F85)</f>
        <v>122930.43900000003</v>
      </c>
      <c r="H86"/>
      <c r="I86"/>
    </row>
    <row r="87" spans="2:9" x14ac:dyDescent="0.3">
      <c r="C87" s="6"/>
      <c r="D87" s="6"/>
      <c r="E87" s="6"/>
      <c r="F87" s="13"/>
      <c r="H87"/>
      <c r="I87"/>
    </row>
    <row r="88" spans="2:9" x14ac:dyDescent="0.3">
      <c r="B88" s="6" t="s">
        <v>22</v>
      </c>
      <c r="C88" s="6" t="s">
        <v>25</v>
      </c>
      <c r="H88"/>
      <c r="I88"/>
    </row>
    <row r="89" spans="2:9" x14ac:dyDescent="0.3">
      <c r="C89" s="6" t="s">
        <v>24</v>
      </c>
      <c r="H89"/>
      <c r="I89"/>
    </row>
    <row r="90" spans="2:9" x14ac:dyDescent="0.3">
      <c r="H90"/>
      <c r="I90"/>
    </row>
    <row r="91" spans="2:9" x14ac:dyDescent="0.3">
      <c r="H91"/>
      <c r="I91"/>
    </row>
    <row r="92" spans="2:9" x14ac:dyDescent="0.3">
      <c r="H92"/>
      <c r="I92"/>
    </row>
    <row r="93" spans="2:9" x14ac:dyDescent="0.3">
      <c r="H93"/>
      <c r="I93"/>
    </row>
    <row r="94" spans="2:9" x14ac:dyDescent="0.3">
      <c r="H94"/>
      <c r="I94"/>
    </row>
    <row r="95" spans="2:9" x14ac:dyDescent="0.3">
      <c r="H95"/>
      <c r="I95"/>
    </row>
    <row r="96" spans="2:9" x14ac:dyDescent="0.3">
      <c r="H96"/>
      <c r="I96"/>
    </row>
    <row r="97" spans="8:9" x14ac:dyDescent="0.3">
      <c r="H97"/>
      <c r="I97"/>
    </row>
    <row r="98" spans="8:9" x14ac:dyDescent="0.3">
      <c r="H98"/>
      <c r="I98"/>
    </row>
    <row r="99" spans="8:9" x14ac:dyDescent="0.3">
      <c r="H99"/>
      <c r="I99"/>
    </row>
    <row r="100" spans="8:9" x14ac:dyDescent="0.3">
      <c r="H100"/>
      <c r="I100"/>
    </row>
    <row r="101" spans="8:9" x14ac:dyDescent="0.3">
      <c r="H101"/>
      <c r="I101"/>
    </row>
    <row r="102" spans="8:9" x14ac:dyDescent="0.3">
      <c r="H102"/>
      <c r="I102"/>
    </row>
    <row r="103" spans="8:9" x14ac:dyDescent="0.3">
      <c r="H103"/>
      <c r="I103"/>
    </row>
    <row r="104" spans="8:9" x14ac:dyDescent="0.3">
      <c r="H104"/>
      <c r="I104"/>
    </row>
    <row r="105" spans="8:9" x14ac:dyDescent="0.3">
      <c r="H105"/>
      <c r="I105"/>
    </row>
    <row r="106" spans="8:9" x14ac:dyDescent="0.3">
      <c r="H106"/>
      <c r="I106"/>
    </row>
    <row r="107" spans="8:9" x14ac:dyDescent="0.3">
      <c r="H107"/>
      <c r="I107"/>
    </row>
    <row r="108" spans="8:9" x14ac:dyDescent="0.3">
      <c r="H108"/>
      <c r="I108"/>
    </row>
    <row r="109" spans="8:9" x14ac:dyDescent="0.3">
      <c r="H109"/>
      <c r="I109"/>
    </row>
    <row r="110" spans="8:9" x14ac:dyDescent="0.3">
      <c r="H110"/>
      <c r="I110"/>
    </row>
    <row r="111" spans="8:9" x14ac:dyDescent="0.3">
      <c r="H111"/>
      <c r="I111"/>
    </row>
    <row r="112" spans="8:9" x14ac:dyDescent="0.3">
      <c r="H112"/>
      <c r="I112"/>
    </row>
    <row r="113" spans="8:9" x14ac:dyDescent="0.3">
      <c r="H113"/>
      <c r="I113"/>
    </row>
    <row r="127" spans="8:9" x14ac:dyDescent="0.3">
      <c r="I127"/>
    </row>
    <row r="128" spans="8:9" x14ac:dyDescent="0.3">
      <c r="I128"/>
    </row>
    <row r="129" spans="9:9" x14ac:dyDescent="0.3">
      <c r="I129"/>
    </row>
    <row r="130" spans="9:9" x14ac:dyDescent="0.3">
      <c r="I130"/>
    </row>
    <row r="131" spans="9:9" x14ac:dyDescent="0.3">
      <c r="I131"/>
    </row>
    <row r="132" spans="9:9" x14ac:dyDescent="0.3">
      <c r="I132"/>
    </row>
  </sheetData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Kolev</dc:creator>
  <cp:lastModifiedBy>Marek Rusnák</cp:lastModifiedBy>
  <cp:lastPrinted>2025-03-20T14:54:50Z</cp:lastPrinted>
  <dcterms:created xsi:type="dcterms:W3CDTF">2023-01-28T00:19:59Z</dcterms:created>
  <dcterms:modified xsi:type="dcterms:W3CDTF">2025-03-25T15:22:39Z</dcterms:modified>
</cp:coreProperties>
</file>